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MÉTRICAS\AREGIONAL\METRICA AREGIONAL 2020\BLOQUE IV\FORMATO 6B LDF\"/>
    </mc:Choice>
  </mc:AlternateContent>
  <bookViews>
    <workbookView xWindow="0" yWindow="0" windowWidth="19200" windowHeight="12780"/>
  </bookViews>
  <sheets>
    <sheet name="Formato 6 b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'Formato 6 b)'!$B$58</definedName>
    <definedName name="cvbcbvbcvbvc">'Formato 6 b)'!$C$40</definedName>
    <definedName name="cvbcvb">'Formato 6 b)'!$F$39</definedName>
    <definedName name="cvbcvbcbv">'Formato 6 b)'!$D$58</definedName>
    <definedName name="cvbvcbcbvbc">'Formato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1">'Formato 6 b)'!$B$58</definedName>
    <definedName name="GASTO_E_FIN_02">'Formato 6 b)'!$C$58</definedName>
    <definedName name="GASTO_E_FIN_03">'Formato 6 b)'!$D$58</definedName>
    <definedName name="GASTO_E_FIN_04">'Formato 6 b)'!$E$58</definedName>
    <definedName name="GASTO_E_FIN_05">'Formato 6 b)'!$F$58</definedName>
    <definedName name="GASTO_E_FIN_06">'Formato 6 b)'!$G$58</definedName>
    <definedName name="GASTO_E_T1">'Formato 6 b)'!$B$40</definedName>
    <definedName name="GASTO_E_T2">'Formato 6 b)'!$C$40</definedName>
    <definedName name="GASTO_E_T3">'Formato 6 b)'!$D$40</definedName>
    <definedName name="GASTO_E_T4">'Formato 6 b)'!$E$40</definedName>
    <definedName name="GASTO_E_T5">'Formato 6 b)'!$F$40</definedName>
    <definedName name="GASTO_E_T6">'Formato 6 b)'!$G$40</definedName>
    <definedName name="GASTO_NE_FIN_01">'Formato 6 b)'!$B$39</definedName>
    <definedName name="GASTO_NE_FIN_02">'Formato 6 b)'!$C$39</definedName>
    <definedName name="GASTO_NE_FIN_03">'Formato 6 b)'!$D$39</definedName>
    <definedName name="GASTO_NE_FIN_04">'Formato 6 b)'!$E$39</definedName>
    <definedName name="GASTO_NE_FIN_05">'Formato 6 b)'!$F$39</definedName>
    <definedName name="GASTO_NE_FIN_06">'Formato 6 b)'!$G$39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'Formato 6 b)'!$D$9</definedName>
    <definedName name="vcvcbvcbcvb">'Formato 6 b)'!$B$40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 s="1"/>
  <c r="F40" i="1"/>
  <c r="E40" i="1"/>
  <c r="D40" i="1"/>
  <c r="C40" i="1"/>
  <c r="B40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9" i="1" s="1"/>
  <c r="G59" i="1" s="1"/>
  <c r="G10" i="1"/>
  <c r="F9" i="1"/>
  <c r="F59" i="1" s="1"/>
  <c r="E9" i="1"/>
  <c r="E59" i="1" s="1"/>
  <c r="D9" i="1"/>
  <c r="D59" i="1" s="1"/>
  <c r="C9" i="1"/>
  <c r="C59" i="1" s="1"/>
  <c r="B9" i="1"/>
  <c r="B59" i="1" s="1"/>
</calcChain>
</file>

<file path=xl/sharedStrings.xml><?xml version="1.0" encoding="utf-8"?>
<sst xmlns="http://schemas.openxmlformats.org/spreadsheetml/2006/main" count="65" uniqueCount="47">
  <si>
    <t>Formato 6 b) Estado Analítico del Ejercicio del Presupuesto de Egresos Detallado - LDF 
                        (Clasificación Administrativa)</t>
  </si>
  <si>
    <t>Poder Ejecutivo del Estado de Campeche (a)</t>
  </si>
  <si>
    <t>Estado Analítico del Ejercicio del Presupuesto de Egresos Detallado - LDF</t>
  </si>
  <si>
    <t>Clasificación Administrativa</t>
  </si>
  <si>
    <t>Del 1 enero al 30 de septiembre de 2019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</si>
  <si>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</si>
  <si>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</si>
  <si>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</si>
  <si>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</si>
  <si>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</si>
  <si>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</si>
  <si>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</si>
  <si>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</si>
  <si>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</si>
  <si>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</si>
  <si>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Oficina del Gobernador</t>
  </si>
  <si>
    <t>Secretaría General de Gobierno</t>
  </si>
  <si>
    <t>Secretaría de Finanzas</t>
  </si>
  <si>
    <t>Secretaría de Administración E Innovación Gubernamental</t>
  </si>
  <si>
    <t>Secretaría de La Contraloría</t>
  </si>
  <si>
    <t>Secretaría de Planeación</t>
  </si>
  <si>
    <t>Secretaría de Educación</t>
  </si>
  <si>
    <t>Secretaría de Cultura</t>
  </si>
  <si>
    <t>Secretaría de Salud</t>
  </si>
  <si>
    <t>Secretaría de Desarrollo Social y Humano</t>
  </si>
  <si>
    <t>Secretaría de Desarrollo Energético Sustentable</t>
  </si>
  <si>
    <t>Secretaría de Desarrollo Económico</t>
  </si>
  <si>
    <t>Secretaría de Desarrollo Rural</t>
  </si>
  <si>
    <t>Secretaría de Pesca y Acuacultura</t>
  </si>
  <si>
    <t>Secretaría de Medio Ambiente y Recursos Naturales</t>
  </si>
  <si>
    <t>Secretaría de Desarrollo Urbano, Obras Públicas e Infraestructura</t>
  </si>
  <si>
    <t>Secretaría de Turismo</t>
  </si>
  <si>
    <t>Secretaría de Trabajo y Previsión Social</t>
  </si>
  <si>
    <t>Secretaría de Seguridad Pública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</si>
  <si>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</si>
  <si>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</si>
  <si>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</si>
  <si>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</si>
  <si>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</si>
  <si>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</si>
  <si>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</si>
  <si>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</si>
  <si>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</si>
  <si>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</si>
  <si>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t>*</t>
  </si>
  <si>
    <t>II. Gasto Etiquetado (II=A+B+C+D+E+F+G+H)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</si>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</sst>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9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indent="6"/>
      <protection locked="0"/>
    </xf>
    <xf numFmtId="4" fontId="1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 applyProtection="1">
      <alignment horizontal="left" vertical="center" wrapText="1" indent="6"/>
      <protection locked="0"/>
    </xf>
    <xf numFmtId="0" fontId="3" fillId="3" borderId="12" xfId="0" applyFont="1" applyFill="1" applyBorder="1" applyAlignment="1">
      <alignment vertical="center"/>
    </xf>
    <xf numFmtId="4" fontId="1" fillId="3" borderId="12" xfId="1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left" vertical="center" indent="3"/>
    </xf>
    <xf numFmtId="4" fontId="2" fillId="3" borderId="12" xfId="1" applyNumberFormat="1" applyFont="1" applyFill="1" applyBorder="1" applyAlignment="1" applyProtection="1">
      <alignment vertical="center"/>
      <protection locked="0"/>
    </xf>
    <xf numFmtId="164" fontId="1" fillId="3" borderId="12" xfId="1" applyFont="1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1" xfId="0" applyFont="1" applyFill="1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M&#201;TRICAS/AREGIONAL/METRICA%20AREGIONAL%202020/BLOQUE%20IV/2019%203er%20Trimestre%20LD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75"/>
  <sheetViews>
    <sheetView tabSelected="1" workbookViewId="0">
      <selection activeCell="G43" sqref="G43"/>
    </sheetView>
  </sheetViews>
  <sheetFormatPr baseColWidth="10"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1.42578125" hidden="1"/>
  </cols>
  <sheetData>
    <row r="1" spans="1:7" ht="21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3"/>
      <c r="C2" s="3"/>
      <c r="D2" s="3"/>
      <c r="E2" s="3"/>
      <c r="F2" s="3"/>
      <c r="G2" s="4"/>
    </row>
    <row r="3" spans="1:7" x14ac:dyDescent="0.25">
      <c r="A3" s="5" t="s">
        <v>2</v>
      </c>
      <c r="B3" s="6"/>
      <c r="C3" s="6"/>
      <c r="D3" s="6"/>
      <c r="E3" s="6"/>
      <c r="F3" s="6"/>
      <c r="G3" s="7"/>
    </row>
    <row r="4" spans="1:7" x14ac:dyDescent="0.25">
      <c r="A4" s="5" t="s">
        <v>3</v>
      </c>
      <c r="B4" s="6"/>
      <c r="C4" s="6"/>
      <c r="D4" s="6"/>
      <c r="E4" s="6"/>
      <c r="F4" s="6"/>
      <c r="G4" s="7"/>
    </row>
    <row r="5" spans="1:7" x14ac:dyDescent="0.25">
      <c r="A5" s="8" t="s">
        <v>4</v>
      </c>
      <c r="B5" s="9"/>
      <c r="C5" s="9"/>
      <c r="D5" s="9"/>
      <c r="E5" s="9"/>
      <c r="F5" s="9"/>
      <c r="G5" s="10"/>
    </row>
    <row r="6" spans="1:7" x14ac:dyDescent="0.25">
      <c r="A6" s="11" t="s">
        <v>5</v>
      </c>
      <c r="B6" s="12"/>
      <c r="C6" s="12"/>
      <c r="D6" s="12"/>
      <c r="E6" s="12"/>
      <c r="F6" s="12"/>
      <c r="G6" s="13"/>
    </row>
    <row r="7" spans="1:7" x14ac:dyDescent="0.25">
      <c r="A7" s="14" t="s">
        <v>6</v>
      </c>
      <c r="B7" s="15" t="s">
        <v>7</v>
      </c>
      <c r="C7" s="15"/>
      <c r="D7" s="15"/>
      <c r="E7" s="15"/>
      <c r="F7" s="15"/>
      <c r="G7" s="16" t="s">
        <v>8</v>
      </c>
    </row>
    <row r="8" spans="1:7" ht="30" x14ac:dyDescent="0.25">
      <c r="A8" s="17"/>
      <c r="B8" s="18" t="s">
        <v>9</v>
      </c>
      <c r="C8" s="19" t="s">
        <v>10</v>
      </c>
      <c r="D8" s="18" t="s">
        <v>11</v>
      </c>
      <c r="E8" s="18" t="s">
        <v>12</v>
      </c>
      <c r="F8" s="18" t="s">
        <v>13</v>
      </c>
      <c r="G8" s="20"/>
    </row>
    <row r="9" spans="1:7" x14ac:dyDescent="0.25">
      <c r="A9" s="21" t="s">
        <v>14</v>
      </c>
      <c r="B9" s="22">
        <f>SUM(B10:GASTO_NE_FIN_01)</f>
        <v>10629171971</v>
      </c>
      <c r="C9" s="22">
        <f>SUM(C10:GASTO_NE_FIN_02)</f>
        <v>913729337.53999996</v>
      </c>
      <c r="D9" s="22">
        <f>SUM(D10:GASTO_NE_FIN_03)</f>
        <v>11542901308.540001</v>
      </c>
      <c r="E9" s="22">
        <f>SUM(E10:GASTO_NE_FIN_04)</f>
        <v>7808215931.1499996</v>
      </c>
      <c r="F9" s="22">
        <f>SUM(F10:cvbcvb)</f>
        <v>7683242958.0900002</v>
      </c>
      <c r="G9" s="22">
        <f>SUM(G10:GASTO_NE_FIN_06)</f>
        <v>3734685377.3899999</v>
      </c>
    </row>
    <row r="10" spans="1:7" x14ac:dyDescent="0.25">
      <c r="A10" s="23" t="s">
        <v>15</v>
      </c>
      <c r="B10" s="24">
        <v>201312592</v>
      </c>
      <c r="C10" s="24">
        <v>33509912.239999998</v>
      </c>
      <c r="D10" s="24">
        <v>234822504.24000001</v>
      </c>
      <c r="E10" s="24">
        <v>162381794.84</v>
      </c>
      <c r="F10" s="24">
        <v>160315352.83000001</v>
      </c>
      <c r="G10" s="24">
        <f>D10-E10</f>
        <v>72440709.400000006</v>
      </c>
    </row>
    <row r="11" spans="1:7" x14ac:dyDescent="0.25">
      <c r="A11" s="23" t="s">
        <v>16</v>
      </c>
      <c r="B11" s="24">
        <v>438706956</v>
      </c>
      <c r="C11" s="24">
        <v>26809851.539999999</v>
      </c>
      <c r="D11" s="24">
        <v>465516807.54000002</v>
      </c>
      <c r="E11" s="24">
        <v>316801163.95999998</v>
      </c>
      <c r="F11" s="24">
        <v>312773167.16000003</v>
      </c>
      <c r="G11" s="24">
        <f t="shared" ref="G11:G38" si="0">D11-E11</f>
        <v>148715643.58000004</v>
      </c>
    </row>
    <row r="12" spans="1:7" x14ac:dyDescent="0.25">
      <c r="A12" s="23" t="s">
        <v>17</v>
      </c>
      <c r="B12" s="24">
        <v>375542823</v>
      </c>
      <c r="C12" s="24">
        <v>11937120.140000001</v>
      </c>
      <c r="D12" s="24">
        <v>387479943.13999999</v>
      </c>
      <c r="E12" s="24">
        <v>139955867.06</v>
      </c>
      <c r="F12" s="24">
        <v>137891004.96000001</v>
      </c>
      <c r="G12" s="24">
        <f t="shared" si="0"/>
        <v>247524076.07999998</v>
      </c>
    </row>
    <row r="13" spans="1:7" ht="30" x14ac:dyDescent="0.25">
      <c r="A13" s="25" t="s">
        <v>18</v>
      </c>
      <c r="B13" s="24">
        <v>194587126</v>
      </c>
      <c r="C13" s="24">
        <v>65796828.630000003</v>
      </c>
      <c r="D13" s="24">
        <v>260383954.63</v>
      </c>
      <c r="E13" s="24">
        <v>164512111.27000001</v>
      </c>
      <c r="F13" s="24">
        <v>162989374.66999999</v>
      </c>
      <c r="G13" s="24">
        <f t="shared" si="0"/>
        <v>95871843.359999985</v>
      </c>
    </row>
    <row r="14" spans="1:7" x14ac:dyDescent="0.25">
      <c r="A14" s="23" t="s">
        <v>19</v>
      </c>
      <c r="B14" s="24">
        <v>65147008</v>
      </c>
      <c r="C14" s="24">
        <v>4718972.4800000004</v>
      </c>
      <c r="D14" s="24">
        <v>69865980.480000004</v>
      </c>
      <c r="E14" s="24">
        <v>42605546.600000001</v>
      </c>
      <c r="F14" s="24">
        <v>41741146.399999999</v>
      </c>
      <c r="G14" s="24">
        <f t="shared" si="0"/>
        <v>27260433.880000003</v>
      </c>
    </row>
    <row r="15" spans="1:7" x14ac:dyDescent="0.25">
      <c r="A15" s="23" t="s">
        <v>20</v>
      </c>
      <c r="B15" s="24">
        <v>39267680</v>
      </c>
      <c r="C15" s="24">
        <v>-59898.83</v>
      </c>
      <c r="D15" s="24">
        <v>39207781.170000002</v>
      </c>
      <c r="E15" s="24">
        <v>27625378.82</v>
      </c>
      <c r="F15" s="24">
        <v>27284231.960000001</v>
      </c>
      <c r="G15" s="24">
        <f t="shared" si="0"/>
        <v>11582402.350000001</v>
      </c>
    </row>
    <row r="16" spans="1:7" x14ac:dyDescent="0.25">
      <c r="A16" s="23" t="s">
        <v>21</v>
      </c>
      <c r="B16" s="24">
        <v>577588653</v>
      </c>
      <c r="C16" s="24">
        <v>-90703343.569999993</v>
      </c>
      <c r="D16" s="24">
        <v>486885309.43000001</v>
      </c>
      <c r="E16" s="24">
        <v>291707838.68000001</v>
      </c>
      <c r="F16" s="24">
        <v>289555390.22000003</v>
      </c>
      <c r="G16" s="24">
        <f t="shared" si="0"/>
        <v>195177470.75</v>
      </c>
    </row>
    <row r="17" spans="1:7" x14ac:dyDescent="0.25">
      <c r="A17" s="23" t="s">
        <v>22</v>
      </c>
      <c r="B17" s="24">
        <v>165125466</v>
      </c>
      <c r="C17" s="24">
        <v>-868749.9</v>
      </c>
      <c r="D17" s="24">
        <v>164256716.09999999</v>
      </c>
      <c r="E17" s="24">
        <v>93808022.069999993</v>
      </c>
      <c r="F17" s="24">
        <v>89163112.120000005</v>
      </c>
      <c r="G17" s="24">
        <f t="shared" si="0"/>
        <v>70448694.030000001</v>
      </c>
    </row>
    <row r="18" spans="1:7" x14ac:dyDescent="0.25">
      <c r="A18" s="23" t="s">
        <v>23</v>
      </c>
      <c r="B18" s="24">
        <v>341456128</v>
      </c>
      <c r="C18" s="24">
        <v>3828426.48</v>
      </c>
      <c r="D18" s="24">
        <v>345284554.48000002</v>
      </c>
      <c r="E18" s="24">
        <v>228554775.87</v>
      </c>
      <c r="F18" s="24">
        <v>223837421.22</v>
      </c>
      <c r="G18" s="24">
        <f t="shared" si="0"/>
        <v>116729778.61000001</v>
      </c>
    </row>
    <row r="19" spans="1:7" x14ac:dyDescent="0.25">
      <c r="A19" s="23" t="s">
        <v>24</v>
      </c>
      <c r="B19" s="24">
        <v>175694673</v>
      </c>
      <c r="C19" s="24">
        <v>6897797.6299999999</v>
      </c>
      <c r="D19" s="24">
        <v>182592470.63</v>
      </c>
      <c r="E19" s="24">
        <v>131748818.59999999</v>
      </c>
      <c r="F19" s="24">
        <v>123929505.63</v>
      </c>
      <c r="G19" s="24">
        <f t="shared" si="0"/>
        <v>50843652.030000001</v>
      </c>
    </row>
    <row r="20" spans="1:7" x14ac:dyDescent="0.25">
      <c r="A20" s="23" t="s">
        <v>25</v>
      </c>
      <c r="B20" s="24">
        <v>10636526</v>
      </c>
      <c r="C20" s="24">
        <v>69437</v>
      </c>
      <c r="D20" s="24">
        <v>10705963</v>
      </c>
      <c r="E20" s="24">
        <v>6728981.5999999996</v>
      </c>
      <c r="F20" s="24">
        <v>6694577.21</v>
      </c>
      <c r="G20" s="24">
        <f t="shared" si="0"/>
        <v>3976981.4000000004</v>
      </c>
    </row>
    <row r="21" spans="1:7" x14ac:dyDescent="0.25">
      <c r="A21" s="23" t="s">
        <v>26</v>
      </c>
      <c r="B21" s="24">
        <v>54681758</v>
      </c>
      <c r="C21" s="24">
        <v>2526425.62</v>
      </c>
      <c r="D21" s="24">
        <v>57208183.619999997</v>
      </c>
      <c r="E21" s="24">
        <v>35852512.460000001</v>
      </c>
      <c r="F21" s="24">
        <v>35562815.950000003</v>
      </c>
      <c r="G21" s="24">
        <f t="shared" si="0"/>
        <v>21355671.159999996</v>
      </c>
    </row>
    <row r="22" spans="1:7" x14ac:dyDescent="0.25">
      <c r="A22" s="23" t="s">
        <v>27</v>
      </c>
      <c r="B22" s="24">
        <v>115958318</v>
      </c>
      <c r="C22" s="24">
        <v>37670902.380000003</v>
      </c>
      <c r="D22" s="24">
        <v>153629220.38</v>
      </c>
      <c r="E22" s="24">
        <v>116858912.06</v>
      </c>
      <c r="F22" s="24">
        <v>113731895.31999999</v>
      </c>
      <c r="G22" s="24">
        <f t="shared" si="0"/>
        <v>36770308.319999993</v>
      </c>
    </row>
    <row r="23" spans="1:7" x14ac:dyDescent="0.25">
      <c r="A23" s="23" t="s">
        <v>28</v>
      </c>
      <c r="B23" s="24">
        <v>52692278</v>
      </c>
      <c r="C23" s="24">
        <v>6054550.8700000001</v>
      </c>
      <c r="D23" s="24">
        <v>58746828.869999997</v>
      </c>
      <c r="E23" s="24">
        <v>43362998.100000001</v>
      </c>
      <c r="F23" s="24">
        <v>43152195.880000003</v>
      </c>
      <c r="G23" s="24">
        <f t="shared" si="0"/>
        <v>15383830.769999996</v>
      </c>
    </row>
    <row r="24" spans="1:7" x14ac:dyDescent="0.25">
      <c r="A24" s="23" t="s">
        <v>29</v>
      </c>
      <c r="B24" s="24">
        <v>40881583</v>
      </c>
      <c r="C24" s="24">
        <v>6056357.6600000001</v>
      </c>
      <c r="D24" s="24">
        <v>46937940.659999996</v>
      </c>
      <c r="E24" s="24">
        <v>33166278.91</v>
      </c>
      <c r="F24" s="24">
        <v>31949058.68</v>
      </c>
      <c r="G24" s="24">
        <f t="shared" si="0"/>
        <v>13771661.749999996</v>
      </c>
    </row>
    <row r="25" spans="1:7" ht="30" x14ac:dyDescent="0.25">
      <c r="A25" s="25" t="s">
        <v>30</v>
      </c>
      <c r="B25" s="24">
        <v>285882082</v>
      </c>
      <c r="C25" s="24">
        <v>559550136.23000002</v>
      </c>
      <c r="D25" s="24">
        <v>845432218.23000002</v>
      </c>
      <c r="E25" s="24">
        <v>506857773.88</v>
      </c>
      <c r="F25" s="24">
        <v>485695740.94999999</v>
      </c>
      <c r="G25" s="24">
        <f t="shared" si="0"/>
        <v>338574444.35000002</v>
      </c>
    </row>
    <row r="26" spans="1:7" x14ac:dyDescent="0.25">
      <c r="A26" s="23" t="s">
        <v>31</v>
      </c>
      <c r="B26" s="24">
        <v>72034291</v>
      </c>
      <c r="C26" s="24">
        <v>36986277.590000004</v>
      </c>
      <c r="D26" s="24">
        <v>109020568.59</v>
      </c>
      <c r="E26" s="24">
        <v>86324946.900000006</v>
      </c>
      <c r="F26" s="24">
        <v>84007952.319999993</v>
      </c>
      <c r="G26" s="24">
        <f t="shared" si="0"/>
        <v>22695621.689999998</v>
      </c>
    </row>
    <row r="27" spans="1:7" x14ac:dyDescent="0.25">
      <c r="A27" s="23" t="s">
        <v>32</v>
      </c>
      <c r="B27" s="24">
        <v>45424365</v>
      </c>
      <c r="C27" s="24">
        <v>1957547.18</v>
      </c>
      <c r="D27" s="24">
        <v>47381912.18</v>
      </c>
      <c r="E27" s="24">
        <v>30213463.120000001</v>
      </c>
      <c r="F27" s="24">
        <v>29896118.440000001</v>
      </c>
      <c r="G27" s="24">
        <f t="shared" si="0"/>
        <v>17168449.059999999</v>
      </c>
    </row>
    <row r="28" spans="1:7" x14ac:dyDescent="0.25">
      <c r="A28" s="23" t="s">
        <v>33</v>
      </c>
      <c r="B28" s="24">
        <v>697545582</v>
      </c>
      <c r="C28" s="24">
        <v>-25293316.02</v>
      </c>
      <c r="D28" s="24">
        <v>672252265.98000002</v>
      </c>
      <c r="E28" s="24">
        <v>440054992</v>
      </c>
      <c r="F28" s="24">
        <v>428618440.52999997</v>
      </c>
      <c r="G28" s="24">
        <f t="shared" si="0"/>
        <v>232197273.98000002</v>
      </c>
    </row>
    <row r="29" spans="1:7" x14ac:dyDescent="0.25">
      <c r="A29" s="23" t="s">
        <v>34</v>
      </c>
      <c r="B29" s="24">
        <v>91860524</v>
      </c>
      <c r="C29" s="24">
        <v>-22994650.73</v>
      </c>
      <c r="D29" s="24">
        <v>68865873.269999996</v>
      </c>
      <c r="E29" s="24">
        <v>41126347.32</v>
      </c>
      <c r="F29" s="24">
        <v>40407039.979999997</v>
      </c>
      <c r="G29" s="24">
        <f t="shared" si="0"/>
        <v>27739525.949999996</v>
      </c>
    </row>
    <row r="30" spans="1:7" x14ac:dyDescent="0.25">
      <c r="A30" s="23" t="s">
        <v>35</v>
      </c>
      <c r="B30" s="24">
        <v>18040435</v>
      </c>
      <c r="C30" s="24">
        <v>720335.5</v>
      </c>
      <c r="D30" s="24">
        <v>18760770.5</v>
      </c>
      <c r="E30" s="24">
        <v>11789304.619999999</v>
      </c>
      <c r="F30" s="24">
        <v>11749063.5</v>
      </c>
      <c r="G30" s="24">
        <f t="shared" si="0"/>
        <v>6971465.8800000008</v>
      </c>
    </row>
    <row r="31" spans="1:7" x14ac:dyDescent="0.25">
      <c r="A31" s="23" t="s">
        <v>36</v>
      </c>
      <c r="B31" s="24">
        <v>414905740</v>
      </c>
      <c r="C31" s="24">
        <v>-8823744.3200000003</v>
      </c>
      <c r="D31" s="24">
        <v>406081995.68000001</v>
      </c>
      <c r="E31" s="24">
        <v>263562337.18000001</v>
      </c>
      <c r="F31" s="24">
        <v>258561729.72</v>
      </c>
      <c r="G31" s="24">
        <f t="shared" si="0"/>
        <v>142519658.5</v>
      </c>
    </row>
    <row r="32" spans="1:7" x14ac:dyDescent="0.25">
      <c r="A32" s="23" t="s">
        <v>37</v>
      </c>
      <c r="B32" s="24">
        <v>476192891</v>
      </c>
      <c r="C32" s="24">
        <v>-55328532.659999996</v>
      </c>
      <c r="D32" s="24">
        <v>420864358.33999997</v>
      </c>
      <c r="E32" s="24">
        <v>320733304.44</v>
      </c>
      <c r="F32" s="24">
        <v>316654462.51999998</v>
      </c>
      <c r="G32" s="24">
        <f t="shared" si="0"/>
        <v>100131053.89999998</v>
      </c>
    </row>
    <row r="33" spans="1:7" x14ac:dyDescent="0.25">
      <c r="A33" s="23" t="s">
        <v>38</v>
      </c>
      <c r="B33" s="24">
        <v>233454288</v>
      </c>
      <c r="C33" s="24">
        <v>73124</v>
      </c>
      <c r="D33" s="24">
        <v>233527412</v>
      </c>
      <c r="E33" s="24">
        <v>176512205</v>
      </c>
      <c r="F33" s="24">
        <v>176512205</v>
      </c>
      <c r="G33" s="24">
        <f t="shared" si="0"/>
        <v>57015207</v>
      </c>
    </row>
    <row r="34" spans="1:7" x14ac:dyDescent="0.25">
      <c r="A34" s="23" t="s">
        <v>39</v>
      </c>
      <c r="B34" s="24">
        <v>308710807</v>
      </c>
      <c r="C34" s="24">
        <v>6195379.7599999998</v>
      </c>
      <c r="D34" s="24">
        <v>314906186.75999999</v>
      </c>
      <c r="E34" s="24">
        <v>231533046</v>
      </c>
      <c r="F34" s="24">
        <v>231533046</v>
      </c>
      <c r="G34" s="24">
        <f t="shared" si="0"/>
        <v>83373140.75999999</v>
      </c>
    </row>
    <row r="35" spans="1:7" x14ac:dyDescent="0.25">
      <c r="A35" s="23" t="s">
        <v>40</v>
      </c>
      <c r="B35" s="24">
        <v>224956411</v>
      </c>
      <c r="C35" s="24">
        <v>0</v>
      </c>
      <c r="D35" s="24">
        <v>224956411</v>
      </c>
      <c r="E35" s="24">
        <v>159819561</v>
      </c>
      <c r="F35" s="24">
        <v>158860165</v>
      </c>
      <c r="G35" s="24">
        <f t="shared" si="0"/>
        <v>65136850</v>
      </c>
    </row>
    <row r="36" spans="1:7" x14ac:dyDescent="0.25">
      <c r="A36" s="23" t="s">
        <v>41</v>
      </c>
      <c r="B36" s="24">
        <v>2197613290</v>
      </c>
      <c r="C36" s="24">
        <v>31938814.02</v>
      </c>
      <c r="D36" s="24">
        <v>2229552104.02</v>
      </c>
      <c r="E36" s="24">
        <v>1534660277.98</v>
      </c>
      <c r="F36" s="24">
        <v>1494671373.1099999</v>
      </c>
      <c r="G36" s="24">
        <f t="shared" si="0"/>
        <v>694891826.03999996</v>
      </c>
    </row>
    <row r="37" spans="1:7" x14ac:dyDescent="0.25">
      <c r="A37" s="23" t="s">
        <v>42</v>
      </c>
      <c r="B37" s="24">
        <v>64296000</v>
      </c>
      <c r="C37" s="24">
        <v>14675000</v>
      </c>
      <c r="D37" s="24">
        <v>78971000</v>
      </c>
      <c r="E37" s="24">
        <v>75087000</v>
      </c>
      <c r="F37" s="24">
        <v>71235000</v>
      </c>
      <c r="G37" s="24">
        <f t="shared" si="0"/>
        <v>3884000</v>
      </c>
    </row>
    <row r="38" spans="1:7" x14ac:dyDescent="0.25">
      <c r="A38" s="23" t="s">
        <v>43</v>
      </c>
      <c r="B38" s="24">
        <v>2648975697</v>
      </c>
      <c r="C38" s="24">
        <v>259828376.62</v>
      </c>
      <c r="D38" s="24">
        <v>2908804073.6199999</v>
      </c>
      <c r="E38" s="24">
        <v>2094270370.8099999</v>
      </c>
      <c r="F38" s="24">
        <v>2094270370.8099999</v>
      </c>
      <c r="G38" s="24">
        <f t="shared" si="0"/>
        <v>814533702.80999994</v>
      </c>
    </row>
    <row r="39" spans="1:7" x14ac:dyDescent="0.25">
      <c r="A39" s="26" t="s">
        <v>44</v>
      </c>
      <c r="B39" s="27"/>
      <c r="C39" s="27"/>
      <c r="D39" s="27"/>
      <c r="E39" s="27"/>
      <c r="F39" s="27"/>
      <c r="G39" s="27"/>
    </row>
    <row r="40" spans="1:7" x14ac:dyDescent="0.25">
      <c r="A40" s="28" t="s">
        <v>45</v>
      </c>
      <c r="B40" s="29">
        <f>SUM(B41:cbvbcvbcv)</f>
        <v>10550591035</v>
      </c>
      <c r="C40" s="29">
        <f>SUM(C41:GASTO_E_FIN_02)</f>
        <v>1145487789.21</v>
      </c>
      <c r="D40" s="29">
        <f>SUM(D41:cvbcvbcbv)</f>
        <v>11696078824.209997</v>
      </c>
      <c r="E40" s="29">
        <f>SUM(E41:GASTO_E_FIN_04)</f>
        <v>8395401854.8000002</v>
      </c>
      <c r="F40" s="29">
        <f>SUM(F41:GASTO_E_FIN_05)</f>
        <v>8390321831.4799995</v>
      </c>
      <c r="G40" s="29">
        <f>SUM(G41:GASTO_E_FIN_06)</f>
        <v>3300676969.4099994</v>
      </c>
    </row>
    <row r="41" spans="1:7" x14ac:dyDescent="0.25">
      <c r="A41" s="23" t="s">
        <v>16</v>
      </c>
      <c r="B41" s="24">
        <v>64207080</v>
      </c>
      <c r="C41" s="24">
        <v>8761694.0199999996</v>
      </c>
      <c r="D41" s="24">
        <v>72968774.019999996</v>
      </c>
      <c r="E41" s="24">
        <v>29242756.82</v>
      </c>
      <c r="F41" s="24">
        <v>29242756.82</v>
      </c>
      <c r="G41" s="24">
        <f>D41-E41</f>
        <v>43726017.199999996</v>
      </c>
    </row>
    <row r="42" spans="1:7" x14ac:dyDescent="0.25">
      <c r="A42" s="23" t="s">
        <v>17</v>
      </c>
      <c r="B42" s="24">
        <v>0</v>
      </c>
      <c r="C42" s="24">
        <v>11517206.640000001</v>
      </c>
      <c r="D42" s="24">
        <v>11517206.640000001</v>
      </c>
      <c r="E42" s="24">
        <v>11517206.630000001</v>
      </c>
      <c r="F42" s="24">
        <v>11517206.630000001</v>
      </c>
      <c r="G42" s="24">
        <f t="shared" ref="G42:G57" si="1">D42-E42</f>
        <v>9.9999997764825821E-3</v>
      </c>
    </row>
    <row r="43" spans="1:7" x14ac:dyDescent="0.25">
      <c r="A43" s="23" t="s">
        <v>21</v>
      </c>
      <c r="B43" s="24">
        <v>0</v>
      </c>
      <c r="C43" s="24">
        <v>933.33</v>
      </c>
      <c r="D43" s="24">
        <v>933.33</v>
      </c>
      <c r="E43" s="24">
        <v>933.33</v>
      </c>
      <c r="F43" s="24">
        <v>933.33</v>
      </c>
      <c r="G43" s="24">
        <f t="shared" si="1"/>
        <v>0</v>
      </c>
    </row>
    <row r="44" spans="1:7" x14ac:dyDescent="0.25">
      <c r="A44" s="23" t="s">
        <v>19</v>
      </c>
      <c r="B44" s="24">
        <v>4573877319</v>
      </c>
      <c r="C44" s="24">
        <v>241633045.61000001</v>
      </c>
      <c r="D44" s="24">
        <v>4815510364.6099997</v>
      </c>
      <c r="E44" s="24">
        <v>3352429767.5599999</v>
      </c>
      <c r="F44" s="24">
        <v>3352429767.5599999</v>
      </c>
      <c r="G44" s="24">
        <f t="shared" si="1"/>
        <v>1463080597.0499997</v>
      </c>
    </row>
    <row r="45" spans="1:7" x14ac:dyDescent="0.25">
      <c r="A45" s="23" t="s">
        <v>22</v>
      </c>
      <c r="B45" s="24">
        <v>7814073</v>
      </c>
      <c r="C45" s="24">
        <v>10279040</v>
      </c>
      <c r="D45" s="24">
        <v>18093113</v>
      </c>
      <c r="E45" s="24">
        <v>6085669.2300000004</v>
      </c>
      <c r="F45" s="24">
        <v>6085669.2300000004</v>
      </c>
      <c r="G45" s="24">
        <f t="shared" si="1"/>
        <v>12007443.77</v>
      </c>
    </row>
    <row r="46" spans="1:7" x14ac:dyDescent="0.25">
      <c r="A46" s="23" t="s">
        <v>24</v>
      </c>
      <c r="B46" s="24">
        <v>30037721</v>
      </c>
      <c r="C46" s="24">
        <v>-12346174</v>
      </c>
      <c r="D46" s="24">
        <v>17691547</v>
      </c>
      <c r="E46" s="24">
        <v>0</v>
      </c>
      <c r="F46" s="24">
        <v>0</v>
      </c>
      <c r="G46" s="24">
        <f t="shared" si="1"/>
        <v>17691547</v>
      </c>
    </row>
    <row r="47" spans="1:7" x14ac:dyDescent="0.25">
      <c r="A47" s="23" t="s">
        <v>27</v>
      </c>
      <c r="B47" s="24">
        <v>10000000</v>
      </c>
      <c r="C47" s="24">
        <v>18258561.600000001</v>
      </c>
      <c r="D47" s="24">
        <v>28258561.600000001</v>
      </c>
      <c r="E47" s="24">
        <v>25541708.77</v>
      </c>
      <c r="F47" s="24">
        <v>25541708.77</v>
      </c>
      <c r="G47" s="24">
        <f t="shared" si="1"/>
        <v>2716852.8300000019</v>
      </c>
    </row>
    <row r="48" spans="1:7" x14ac:dyDescent="0.25">
      <c r="A48" s="23" t="s">
        <v>28</v>
      </c>
      <c r="B48" s="24">
        <v>0</v>
      </c>
      <c r="C48" s="24">
        <v>6000000</v>
      </c>
      <c r="D48" s="24">
        <v>6000000</v>
      </c>
      <c r="E48" s="24">
        <v>0</v>
      </c>
      <c r="F48" s="24">
        <v>0</v>
      </c>
      <c r="G48" s="24">
        <f t="shared" si="1"/>
        <v>6000000</v>
      </c>
    </row>
    <row r="49" spans="1:7" x14ac:dyDescent="0.25">
      <c r="A49" s="23" t="s">
        <v>29</v>
      </c>
      <c r="B49" s="24">
        <v>2500000</v>
      </c>
      <c r="C49" s="24">
        <v>1808474.32</v>
      </c>
      <c r="D49" s="24">
        <v>4308474.32</v>
      </c>
      <c r="E49" s="24">
        <v>1808474.32</v>
      </c>
      <c r="F49" s="24">
        <v>1808474.32</v>
      </c>
      <c r="G49" s="24">
        <f t="shared" si="1"/>
        <v>2500000</v>
      </c>
    </row>
    <row r="50" spans="1:7" ht="30" x14ac:dyDescent="0.25">
      <c r="A50" s="25" t="s">
        <v>30</v>
      </c>
      <c r="B50" s="24">
        <v>427550240</v>
      </c>
      <c r="C50" s="24">
        <v>390653562.44</v>
      </c>
      <c r="D50" s="24">
        <v>818203802.44000006</v>
      </c>
      <c r="E50" s="24">
        <v>587942257.51999998</v>
      </c>
      <c r="F50" s="24">
        <v>583656702.55999994</v>
      </c>
      <c r="G50" s="24">
        <f t="shared" si="1"/>
        <v>230261544.92000008</v>
      </c>
    </row>
    <row r="51" spans="1:7" x14ac:dyDescent="0.25">
      <c r="A51" s="23" t="s">
        <v>33</v>
      </c>
      <c r="B51" s="24">
        <v>46469433</v>
      </c>
      <c r="C51" s="24">
        <v>18612377.579999998</v>
      </c>
      <c r="D51" s="24">
        <v>65081810.579999998</v>
      </c>
      <c r="E51" s="24">
        <v>13431632.15</v>
      </c>
      <c r="F51" s="24">
        <v>13431632.15</v>
      </c>
      <c r="G51" s="24">
        <f t="shared" si="1"/>
        <v>51650178.43</v>
      </c>
    </row>
    <row r="52" spans="1:7" x14ac:dyDescent="0.25">
      <c r="A52" s="23" t="s">
        <v>36</v>
      </c>
      <c r="B52" s="24">
        <v>29132204</v>
      </c>
      <c r="C52" s="24">
        <v>2682596.29</v>
      </c>
      <c r="D52" s="24">
        <v>31814800.289999999</v>
      </c>
      <c r="E52" s="24">
        <v>2517342.09</v>
      </c>
      <c r="F52" s="24">
        <v>2517342.09</v>
      </c>
      <c r="G52" s="24">
        <f t="shared" si="1"/>
        <v>29297458.199999999</v>
      </c>
    </row>
    <row r="53" spans="1:7" x14ac:dyDescent="0.25">
      <c r="A53" s="23" t="s">
        <v>38</v>
      </c>
      <c r="B53" s="24">
        <v>0</v>
      </c>
      <c r="C53" s="24">
        <v>26685585.32</v>
      </c>
      <c r="D53" s="24">
        <v>26685585.32</v>
      </c>
      <c r="E53" s="24">
        <v>26685585.32</v>
      </c>
      <c r="F53" s="24">
        <v>26685585.32</v>
      </c>
      <c r="G53" s="24">
        <f t="shared" si="1"/>
        <v>0</v>
      </c>
    </row>
    <row r="54" spans="1:7" x14ac:dyDescent="0.25">
      <c r="A54" s="23" t="s">
        <v>39</v>
      </c>
      <c r="B54" s="24">
        <v>0</v>
      </c>
      <c r="C54" s="24">
        <v>20830779.260000002</v>
      </c>
      <c r="D54" s="24">
        <v>20830779.260000002</v>
      </c>
      <c r="E54" s="24">
        <v>9169273.6600000001</v>
      </c>
      <c r="F54" s="24">
        <v>9169273.6600000001</v>
      </c>
      <c r="G54" s="24">
        <f t="shared" si="1"/>
        <v>11661505.600000001</v>
      </c>
    </row>
    <row r="55" spans="1:7" x14ac:dyDescent="0.25">
      <c r="A55" s="23" t="s">
        <v>41</v>
      </c>
      <c r="B55" s="24">
        <v>3871593724</v>
      </c>
      <c r="C55" s="24">
        <v>304867074.07999998</v>
      </c>
      <c r="D55" s="24">
        <v>4176460798.0799999</v>
      </c>
      <c r="E55" s="24">
        <v>3014551512.3400002</v>
      </c>
      <c r="F55" s="24">
        <v>3013757043.98</v>
      </c>
      <c r="G55" s="24">
        <f t="shared" si="1"/>
        <v>1161909285.7399998</v>
      </c>
    </row>
    <row r="56" spans="1:7" x14ac:dyDescent="0.25">
      <c r="A56" s="23" t="s">
        <v>42</v>
      </c>
      <c r="B56" s="24">
        <v>0</v>
      </c>
      <c r="C56" s="24">
        <v>30060847.399999999</v>
      </c>
      <c r="D56" s="24">
        <v>30060847.399999999</v>
      </c>
      <c r="E56" s="24">
        <v>30060847.399999999</v>
      </c>
      <c r="F56" s="24">
        <v>30060847.399999999</v>
      </c>
      <c r="G56" s="24">
        <f t="shared" si="1"/>
        <v>0</v>
      </c>
    </row>
    <row r="57" spans="1:7" x14ac:dyDescent="0.25">
      <c r="A57" s="23" t="s">
        <v>43</v>
      </c>
      <c r="B57" s="24">
        <v>1487409241</v>
      </c>
      <c r="C57" s="24">
        <v>65182185.32</v>
      </c>
      <c r="D57" s="24">
        <v>1552591426.3199999</v>
      </c>
      <c r="E57" s="24">
        <v>1284416887.6600001</v>
      </c>
      <c r="F57" s="24">
        <v>1284416887.6600001</v>
      </c>
      <c r="G57" s="24">
        <f t="shared" si="1"/>
        <v>268174538.65999985</v>
      </c>
    </row>
    <row r="58" spans="1:7" x14ac:dyDescent="0.25">
      <c r="A58" s="26" t="s">
        <v>44</v>
      </c>
      <c r="B58" s="30"/>
      <c r="C58" s="30"/>
      <c r="D58" s="30"/>
      <c r="E58" s="30"/>
      <c r="F58" s="30"/>
      <c r="G58" s="30"/>
    </row>
    <row r="59" spans="1:7" x14ac:dyDescent="0.25">
      <c r="A59" s="28" t="s">
        <v>46</v>
      </c>
      <c r="B59" s="29">
        <f>GASTO_NE_T1+vcvcbvcbcvb</f>
        <v>21179763006</v>
      </c>
      <c r="C59" s="29">
        <f>cvbvcbcbvbc+cvbcbvbcvbvc</f>
        <v>2059217126.75</v>
      </c>
      <c r="D59" s="29">
        <f>vcbvbcbdfgfdg+GASTO_E_T3</f>
        <v>23238980132.75</v>
      </c>
      <c r="E59" s="29">
        <f>GASTO_NE_T4+GASTO_E_T4</f>
        <v>16203617785.950001</v>
      </c>
      <c r="F59" s="29">
        <f>GASTO_NE_T5+GASTO_E_T5</f>
        <v>16073564789.57</v>
      </c>
      <c r="G59" s="29">
        <f>GASTO_NE_T6+GASTO_E_T6</f>
        <v>7035362346.7999992</v>
      </c>
    </row>
    <row r="60" spans="1:7" x14ac:dyDescent="0.25">
      <c r="A60" s="31"/>
      <c r="B60" s="31"/>
      <c r="C60" s="31"/>
      <c r="D60" s="31"/>
      <c r="E60" s="31"/>
      <c r="F60" s="31"/>
      <c r="G60" s="32"/>
    </row>
    <row r="61" spans="1:7" hidden="1" x14ac:dyDescent="0.25"/>
    <row r="62" spans="1:7" hidden="1" x14ac:dyDescent="0.25"/>
    <row r="63" spans="1:7" hidden="1" x14ac:dyDescent="0.25"/>
    <row r="64" spans="1:7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9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52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31</vt:i4>
      </vt:variant>
    </vt:vector>
  </HeadingPairs>
  <TitlesOfParts>
    <vt:vector size="32" baseType="lpstr">
      <vt:lpstr>Formato 6 b)</vt:lpstr>
      <vt:lpstr>cbvbcvbcv</vt:lpstr>
      <vt:lpstr>cvbcbvbcvbvc</vt:lpstr>
      <vt:lpstr>cvbcvb</vt:lpstr>
      <vt:lpstr>cvbcvbcbv</vt:lpstr>
      <vt:lpstr>cvbvcbcbvbc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vcbvbcbdfgfdg</vt:lpstr>
      <vt:lpstr>vcvcbvcbcvb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2020-03-24T20:46:34Z</cp:lastPrinted>
  <dcterms:created xsi:type="dcterms:W3CDTF">2020-03-24T20:45:50Z</dcterms:created>
  <dcterms:modified xsi:type="dcterms:W3CDTF">2020-03-24T20:47:05Z</dcterms:modified>
</cp:coreProperties>
</file>